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Ward wise Population projection" sheetId="1" r:id="rId1"/>
  </sheets>
  <definedNames>
    <definedName name="_xlnm.Print_Area" localSheetId="0">'Ward wise Population projection'!$A$1:$N$34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<sst xmlns="http://schemas.openxmlformats.org/spreadsheetml/2006/main" count="24" uniqueCount="24">
  <si>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Ward Wise Population Projection  </t>
  </si>
  <si>
    <t>Ward                     No.</t>
  </si>
  <si>
    <t>Area in hectare</t>
  </si>
  <si>
    <t>Population                 2001</t>
  </si>
  <si>
    <t>Density                2001</t>
  </si>
  <si>
    <t>Projected   Density Population</t>
  </si>
  <si>
    <t xml:space="preserve">Projected Population </t>
  </si>
  <si>
    <t>Assumed Ward Growth</t>
  </si>
  <si>
    <t>Population Density</t>
  </si>
  <si>
    <t>% Decadal Increase</t>
  </si>
  <si>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</si>
  <si>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</si>
  <si>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</si>
  <si>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</si>
  <si>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</si>
  <si>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</si>
  <si>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</si>
  <si>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</si>
  <si>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HMC</t>
  </si>
  <si>
    <t>Outer Area</t>
  </si>
  <si>
    <t>Total</t>
  </si>
  <si>
    <t>800 persons/hactare</t>
  </si>
  <si>
    <t>Assumed Maximum Dencity</t>
  </si>
  <si>
    <t>Guidance: Yellow cells are to be suitably filled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</si>
</sst>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" fontId="5" fillId="0" borderId="0" xfId="56" applyNumberFormat="1" applyFont="1" applyAlignment="1">
      <alignment horizontal="center"/>
      <protection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0" xfId="56" applyFont="1" applyBorder="1" applyAlignment="1">
      <alignment vertical="center" wrapText="1"/>
      <protection/>
    </xf>
    <xf numFmtId="10" fontId="5" fillId="33" borderId="10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56" applyFont="1" applyFill="1" applyBorder="1" applyAlignment="1">
      <alignment horizontal="center" wrapText="1"/>
      <protection/>
    </xf>
    <xf numFmtId="0" fontId="5" fillId="0" borderId="16" xfId="56" applyFont="1" applyFill="1" applyBorder="1" applyAlignment="1">
      <alignment horizontal="center" wrapText="1"/>
      <protection/>
    </xf>
    <xf numFmtId="0" fontId="5" fillId="0" borderId="17" xfId="56" applyFont="1" applyFill="1" applyBorder="1" applyAlignment="1">
      <alignment horizontal="center" wrapText="1"/>
      <protection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2" fillId="0" borderId="1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2" fontId="5" fillId="33" borderId="10" xfId="56" applyNumberFormat="1" applyFont="1" applyFill="1" applyBorder="1" applyAlignment="1">
      <alignment horizontal="right"/>
      <protection/>
    </xf>
    <xf numFmtId="0" fontId="5" fillId="33" borderId="10" xfId="56" applyFont="1" applyFill="1" applyBorder="1" applyAlignment="1">
      <alignment horizontal="right"/>
      <protection/>
    </xf>
    <xf numFmtId="2" fontId="5" fillId="0" borderId="10" xfId="56" applyNumberFormat="1" applyFont="1" applyBorder="1" applyAlignment="1">
      <alignment horizontal="right"/>
      <protection/>
    </xf>
    <xf numFmtId="1" fontId="5" fillId="0" borderId="10" xfId="56" applyNumberFormat="1" applyFont="1" applyBorder="1" applyAlignment="1">
      <alignment horizontal="right"/>
      <protection/>
    </xf>
    <xf numFmtId="1" fontId="5" fillId="0" borderId="23" xfId="56" applyNumberFormat="1" applyFont="1" applyBorder="1" applyAlignment="1">
      <alignment horizontal="right"/>
      <protection/>
    </xf>
    <xf numFmtId="2" fontId="3" fillId="0" borderId="10" xfId="56" applyNumberFormat="1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right"/>
      <protection/>
    </xf>
    <xf numFmtId="0" fontId="3" fillId="0" borderId="10" xfId="56" applyFont="1" applyBorder="1" applyAlignment="1">
      <alignment horizontal="right"/>
      <protection/>
    </xf>
    <xf numFmtId="0" fontId="4" fillId="0" borderId="10" xfId="56" applyFont="1" applyBorder="1" applyAlignment="1">
      <alignment horizontal="right"/>
      <protection/>
    </xf>
    <xf numFmtId="0" fontId="4" fillId="0" borderId="0" xfId="56" applyFont="1" applyBorder="1" applyAlignment="1">
      <alignment horizontal="right"/>
      <protection/>
    </xf>
    <xf numFmtId="1" fontId="3" fillId="0" borderId="10" xfId="56" applyNumberFormat="1" applyFont="1" applyFill="1" applyBorder="1" applyAlignment="1">
      <alignment horizontal="right"/>
      <protection/>
    </xf>
    <xf numFmtId="0" fontId="0" fillId="0" borderId="10" xfId="0" applyBorder="1" applyAlignment="1">
      <alignment horizontal="right"/>
    </xf>
    <xf numFmtId="2" fontId="5" fillId="0" borderId="10" xfId="56" applyNumberFormat="1" applyFont="1" applyFill="1" applyBorder="1" applyAlignment="1">
      <alignment horizontal="right"/>
      <protection/>
    </xf>
    <xf numFmtId="2" fontId="5" fillId="0" borderId="21" xfId="56" applyNumberFormat="1" applyFont="1" applyFill="1" applyBorder="1" applyAlignment="1">
      <alignment horizontal="right"/>
      <protection/>
    </xf>
    <xf numFmtId="1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5" xfId="44" applyNumberFormat="1" applyFont="1" applyBorder="1" applyAlignment="1">
      <alignment horizontal="right"/>
    </xf>
    <xf numFmtId="0" fontId="4" fillId="0" borderId="1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9.421875" style="0" customWidth="1"/>
    <col min="4" max="4" width="7.421875" style="0" customWidth="1"/>
    <col min="5" max="8" width="6.421875" style="0" bestFit="1" customWidth="1"/>
    <col min="9" max="12" width="7.00390625" style="0" bestFit="1" customWidth="1"/>
    <col min="13" max="13" width="11.00390625" style="0" customWidth="1"/>
    <col min="14" max="14" width="11.421875" style="0" customWidth="1"/>
  </cols>
  <sheetData>
    <row r="1" spans="1:14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1"/>
      <c r="N1" s="11"/>
    </row>
    <row r="2" spans="1:14" ht="12.7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14" t="s">
        <v>7</v>
      </c>
      <c r="N2" s="14"/>
    </row>
    <row r="3" spans="1:14" s="1" customFormat="1" ht="12.75" customHeight="1">
      <c r="A3" s="24" t="s">
        <v>1</v>
      </c>
      <c r="B3" s="24" t="s">
        <v>2</v>
      </c>
      <c r="C3" s="24" t="s">
        <v>3</v>
      </c>
      <c r="D3" s="26" t="s">
        <v>4</v>
      </c>
      <c r="E3" s="28" t="s">
        <v>5</v>
      </c>
      <c r="F3" s="29"/>
      <c r="G3" s="29"/>
      <c r="H3" s="30"/>
      <c r="I3" s="28" t="s">
        <v>6</v>
      </c>
      <c r="J3" s="29"/>
      <c r="K3" s="29"/>
      <c r="L3" s="30"/>
      <c r="M3" s="12" t="s">
        <v>8</v>
      </c>
      <c r="N3" s="15" t="s">
        <v>9</v>
      </c>
    </row>
    <row r="4" spans="1:14" s="1" customFormat="1" ht="12.75">
      <c r="A4" s="25"/>
      <c r="B4" s="25"/>
      <c r="C4" s="25"/>
      <c r="D4" s="27"/>
      <c r="E4" s="2">
        <v>2011</v>
      </c>
      <c r="F4" s="2">
        <v>2021</v>
      </c>
      <c r="G4" s="2">
        <v>2031</v>
      </c>
      <c r="H4" s="2">
        <v>2041</v>
      </c>
      <c r="I4" s="2">
        <v>2011</v>
      </c>
      <c r="J4" s="2">
        <v>2021</v>
      </c>
      <c r="K4" s="2">
        <v>2031</v>
      </c>
      <c r="L4" s="2">
        <v>2041</v>
      </c>
      <c r="M4" s="13"/>
      <c r="N4" s="16"/>
    </row>
    <row r="5" spans="1:14" ht="12.75">
      <c r="A5" s="3">
        <v>1</v>
      </c>
      <c r="B5" s="33">
        <v>275.75388463999997</v>
      </c>
      <c r="C5" s="34">
        <v>12766</v>
      </c>
      <c r="D5" s="35">
        <f>C5/B5</f>
        <v>46.2949053887896</v>
      </c>
      <c r="E5" s="35">
        <f>D5*1.2</f>
        <v>55.55388646654752</v>
      </c>
      <c r="F5" s="35">
        <f>E5*1.2</f>
        <v>66.66466375985702</v>
      </c>
      <c r="G5" s="35">
        <f>F5*1.2</f>
        <v>79.99759651182842</v>
      </c>
      <c r="H5" s="35">
        <f>G5*1.2</f>
        <v>95.9971158141941</v>
      </c>
      <c r="I5" s="36">
        <f>E5*B5</f>
        <v>15319.199999999999</v>
      </c>
      <c r="J5" s="36">
        <f>F5*B5</f>
        <v>18383.04</v>
      </c>
      <c r="K5" s="36">
        <f>G5*B5</f>
        <v>22059.647999999997</v>
      </c>
      <c r="L5" s="36">
        <f>H5*B5</f>
        <v>26471.577599999997</v>
      </c>
      <c r="M5" s="3" t="s">
        <v>10</v>
      </c>
      <c r="N5" s="10">
        <v>0.2</v>
      </c>
    </row>
    <row r="6" spans="1:14" ht="12.75">
      <c r="A6" s="3">
        <v>2</v>
      </c>
      <c r="B6" s="33">
        <v>62.6728823</v>
      </c>
      <c r="C6" s="34">
        <v>9999</v>
      </c>
      <c r="D6" s="35">
        <f aca="true" t="shared" si="0" ref="D6:D31">C6/B6</f>
        <v>159.54268629512194</v>
      </c>
      <c r="E6" s="35">
        <f>D6*1.18</f>
        <v>188.26036982824388</v>
      </c>
      <c r="F6" s="35">
        <f>E6*1.18</f>
        <v>222.14723639732776</v>
      </c>
      <c r="G6" s="35">
        <f>F6*1.18</f>
        <v>262.13373894884677</v>
      </c>
      <c r="H6" s="35">
        <f>G6*1.18</f>
        <v>309.3178119596392</v>
      </c>
      <c r="I6" s="36">
        <f aca="true" t="shared" si="1" ref="I6:I31">E6*B6</f>
        <v>11798.82</v>
      </c>
      <c r="J6" s="36">
        <f aca="true" t="shared" si="2" ref="J6:J31">F6*B6</f>
        <v>13922.607599999998</v>
      </c>
      <c r="K6" s="36">
        <f aca="true" t="shared" si="3" ref="K6:K31">G6*B6</f>
        <v>16428.676968</v>
      </c>
      <c r="L6" s="36">
        <f aca="true" t="shared" si="4" ref="L6:L31">H6*B6</f>
        <v>19385.83882224</v>
      </c>
      <c r="M6" s="3" t="s">
        <v>11</v>
      </c>
      <c r="N6" s="10">
        <v>0.18</v>
      </c>
    </row>
    <row r="7" spans="1:14" ht="12.75">
      <c r="A7" s="3">
        <v>3</v>
      </c>
      <c r="B7" s="33">
        <v>9.71488608</v>
      </c>
      <c r="C7" s="34">
        <v>6185</v>
      </c>
      <c r="D7" s="35">
        <f t="shared" si="0"/>
        <v>636.6518298894968</v>
      </c>
      <c r="E7" s="35">
        <f>D7*1.04</f>
        <v>662.1179030850766</v>
      </c>
      <c r="F7" s="35">
        <f>E7*1.04</f>
        <v>688.6026192084797</v>
      </c>
      <c r="G7" s="35">
        <f>F7*1.04</f>
        <v>716.146723976819</v>
      </c>
      <c r="H7" s="35">
        <f>G7*1.04</f>
        <v>744.7925929358918</v>
      </c>
      <c r="I7" s="36">
        <f t="shared" si="1"/>
        <v>6432.4</v>
      </c>
      <c r="J7" s="36">
        <f t="shared" si="2"/>
        <v>6689.696</v>
      </c>
      <c r="K7" s="36">
        <f t="shared" si="3"/>
        <v>6957.28384</v>
      </c>
      <c r="L7" s="36">
        <f t="shared" si="4"/>
        <v>7235.575193600001</v>
      </c>
      <c r="M7" s="3" t="s">
        <v>12</v>
      </c>
      <c r="N7" s="10">
        <v>0.15</v>
      </c>
    </row>
    <row r="8" spans="1:14" ht="12.75">
      <c r="A8" s="3">
        <v>4</v>
      </c>
      <c r="B8" s="33">
        <v>109.21513746</v>
      </c>
      <c r="C8" s="34">
        <v>8078</v>
      </c>
      <c r="D8" s="35">
        <f t="shared" si="0"/>
        <v>73.96410596432719</v>
      </c>
      <c r="E8" s="35">
        <f>D8*1.2</f>
        <v>88.75692715719262</v>
      </c>
      <c r="F8" s="35">
        <f>E8*1.2</f>
        <v>106.50831258863114</v>
      </c>
      <c r="G8" s="35">
        <f>F8*1.2</f>
        <v>127.80997510635737</v>
      </c>
      <c r="H8" s="35">
        <f>G8*1.2</f>
        <v>153.37197012762883</v>
      </c>
      <c r="I8" s="36">
        <f t="shared" si="1"/>
        <v>9693.599999999999</v>
      </c>
      <c r="J8" s="36">
        <f t="shared" si="2"/>
        <v>11632.319999999998</v>
      </c>
      <c r="K8" s="36">
        <f t="shared" si="3"/>
        <v>13958.783999999998</v>
      </c>
      <c r="L8" s="36">
        <f t="shared" si="4"/>
        <v>16750.540799999995</v>
      </c>
      <c r="M8" s="3" t="s">
        <v>13</v>
      </c>
      <c r="N8" s="10">
        <v>0.12</v>
      </c>
    </row>
    <row r="9" spans="1:14" ht="12.75">
      <c r="A9" s="3">
        <v>5</v>
      </c>
      <c r="B9" s="33">
        <v>22.77515806</v>
      </c>
      <c r="C9" s="34">
        <v>5528</v>
      </c>
      <c r="D9" s="35">
        <f t="shared" si="0"/>
        <v>242.7205987083279</v>
      </c>
      <c r="E9" s="35">
        <f>D9*1.15</f>
        <v>279.12868851457705</v>
      </c>
      <c r="F9" s="35">
        <f>E9*1.15</f>
        <v>320.9979917917636</v>
      </c>
      <c r="G9" s="35">
        <f>F9*1.15</f>
        <v>369.1476905605281</v>
      </c>
      <c r="H9" s="35">
        <f>G9*1.15</f>
        <v>424.51984414460725</v>
      </c>
      <c r="I9" s="36">
        <f t="shared" si="1"/>
        <v>6357.199999999999</v>
      </c>
      <c r="J9" s="36">
        <f t="shared" si="2"/>
        <v>7310.779999999998</v>
      </c>
      <c r="K9" s="36">
        <f t="shared" si="3"/>
        <v>8407.396999999997</v>
      </c>
      <c r="L9" s="36">
        <f t="shared" si="4"/>
        <v>9668.506549999995</v>
      </c>
      <c r="M9" s="3" t="s">
        <v>14</v>
      </c>
      <c r="N9" s="10">
        <v>0.09</v>
      </c>
    </row>
    <row r="10" spans="1:14" ht="12.75">
      <c r="A10" s="3">
        <v>6</v>
      </c>
      <c r="B10" s="33">
        <v>293.39756394</v>
      </c>
      <c r="C10" s="34">
        <v>14882</v>
      </c>
      <c r="D10" s="35">
        <f t="shared" si="0"/>
        <v>50.72298419983943</v>
      </c>
      <c r="E10" s="35">
        <f>D10*1.2</f>
        <v>60.86758103980731</v>
      </c>
      <c r="F10" s="35">
        <f>E10*1.2</f>
        <v>73.04109724776877</v>
      </c>
      <c r="G10" s="35">
        <f>F10*1.2</f>
        <v>87.64931669732253</v>
      </c>
      <c r="H10" s="35">
        <f>G10*1.2</f>
        <v>105.17918003678703</v>
      </c>
      <c r="I10" s="36">
        <f t="shared" si="1"/>
        <v>17858.399999999998</v>
      </c>
      <c r="J10" s="36">
        <f t="shared" si="2"/>
        <v>21430.079999999998</v>
      </c>
      <c r="K10" s="36">
        <f t="shared" si="3"/>
        <v>25716.095999999998</v>
      </c>
      <c r="L10" s="36">
        <f t="shared" si="4"/>
        <v>30859.315199999994</v>
      </c>
      <c r="M10" s="3" t="s">
        <v>15</v>
      </c>
      <c r="N10" s="10">
        <v>0.06</v>
      </c>
    </row>
    <row r="11" spans="1:14" ht="12.75">
      <c r="A11" s="3">
        <v>7</v>
      </c>
      <c r="B11" s="33">
        <v>157.11395202</v>
      </c>
      <c r="C11" s="34">
        <v>20857</v>
      </c>
      <c r="D11" s="35">
        <f t="shared" si="0"/>
        <v>132.75078203968152</v>
      </c>
      <c r="E11" s="35">
        <f>D11*1.18</f>
        <v>156.6459228068242</v>
      </c>
      <c r="F11" s="35">
        <f>E11*1.18</f>
        <v>184.84218891205253</v>
      </c>
      <c r="G11" s="35">
        <f>F11*1.18</f>
        <v>218.113782916222</v>
      </c>
      <c r="H11" s="35">
        <f>G11*1.18</f>
        <v>257.37426384114195</v>
      </c>
      <c r="I11" s="36">
        <f t="shared" si="1"/>
        <v>24611.26</v>
      </c>
      <c r="J11" s="36">
        <f t="shared" si="2"/>
        <v>29041.286799999998</v>
      </c>
      <c r="K11" s="36">
        <f t="shared" si="3"/>
        <v>34268.718424</v>
      </c>
      <c r="L11" s="36">
        <f t="shared" si="4"/>
        <v>40437.08774032</v>
      </c>
      <c r="M11" s="3" t="s">
        <v>16</v>
      </c>
      <c r="N11" s="10">
        <v>0.04</v>
      </c>
    </row>
    <row r="12" spans="1:14" ht="12.75">
      <c r="A12" s="3">
        <v>8</v>
      </c>
      <c r="B12" s="33">
        <v>26.324345280000003</v>
      </c>
      <c r="C12" s="34">
        <v>7729</v>
      </c>
      <c r="D12" s="35">
        <f t="shared" si="0"/>
        <v>293.60654245300947</v>
      </c>
      <c r="E12" s="35">
        <f>D12*1.15</f>
        <v>337.6475238209609</v>
      </c>
      <c r="F12" s="35">
        <f>E12*1.15</f>
        <v>388.294652394105</v>
      </c>
      <c r="G12" s="35">
        <f>F12*1.15</f>
        <v>446.53885025322074</v>
      </c>
      <c r="H12" s="35">
        <f>G12*1.15</f>
        <v>513.5196777912038</v>
      </c>
      <c r="I12" s="36">
        <f t="shared" si="1"/>
        <v>8888.35</v>
      </c>
      <c r="J12" s="36">
        <f t="shared" si="2"/>
        <v>10221.6025</v>
      </c>
      <c r="K12" s="36">
        <f t="shared" si="3"/>
        <v>11754.842875</v>
      </c>
      <c r="L12" s="36">
        <f t="shared" si="4"/>
        <v>13518.069306249998</v>
      </c>
      <c r="M12" s="3" t="s">
        <v>17</v>
      </c>
      <c r="N12" s="10">
        <v>0.02</v>
      </c>
    </row>
    <row r="13" spans="1:12" ht="13.5" thickBot="1">
      <c r="A13" s="3">
        <v>9</v>
      </c>
      <c r="B13" s="33">
        <v>13.37348841</v>
      </c>
      <c r="C13" s="34">
        <v>5813</v>
      </c>
      <c r="D13" s="35">
        <f t="shared" si="0"/>
        <v>434.66594666903364</v>
      </c>
      <c r="E13" s="35">
        <f>D13*1.09</f>
        <v>473.7858818692467</v>
      </c>
      <c r="F13" s="35">
        <f>E13*1.09</f>
        <v>516.4266112374789</v>
      </c>
      <c r="G13" s="35">
        <f>F13*1.09</f>
        <v>562.905006248852</v>
      </c>
      <c r="H13" s="35">
        <f>G13*1.09</f>
        <v>613.5664568112487</v>
      </c>
      <c r="I13" s="36">
        <f t="shared" si="1"/>
        <v>6336.17</v>
      </c>
      <c r="J13" s="36">
        <f t="shared" si="2"/>
        <v>6906.425300000001</v>
      </c>
      <c r="K13" s="36">
        <f t="shared" si="3"/>
        <v>7528.003577</v>
      </c>
      <c r="L13" s="36">
        <f t="shared" si="4"/>
        <v>8205.52389893</v>
      </c>
    </row>
    <row r="14" spans="1:14" ht="12.75" customHeight="1">
      <c r="A14" s="3">
        <v>10</v>
      </c>
      <c r="B14" s="33">
        <v>22.37832396</v>
      </c>
      <c r="C14" s="34">
        <v>7122</v>
      </c>
      <c r="D14" s="35">
        <f t="shared" si="0"/>
        <v>318.2543971000767</v>
      </c>
      <c r="E14" s="35">
        <f>D14*1.12</f>
        <v>356.4449247520859</v>
      </c>
      <c r="F14" s="35">
        <f>E14*1.12</f>
        <v>399.2183157223363</v>
      </c>
      <c r="G14" s="35">
        <f>F14*1.12</f>
        <v>447.1245136090167</v>
      </c>
      <c r="H14" s="35">
        <f>G14*1.12</f>
        <v>500.7794552420987</v>
      </c>
      <c r="I14" s="36">
        <f t="shared" si="1"/>
        <v>7976.640000000001</v>
      </c>
      <c r="J14" s="36">
        <f t="shared" si="2"/>
        <v>8933.836800000003</v>
      </c>
      <c r="K14" s="36">
        <f t="shared" si="3"/>
        <v>10005.897216000003</v>
      </c>
      <c r="L14" s="37">
        <f t="shared" si="4"/>
        <v>11206.604881920006</v>
      </c>
      <c r="M14" s="17" t="s">
        <v>22</v>
      </c>
      <c r="N14" s="20" t="s">
        <v>21</v>
      </c>
    </row>
    <row r="15" spans="1:14" ht="12.75">
      <c r="A15" s="3">
        <v>11</v>
      </c>
      <c r="B15" s="33">
        <v>68.35558269999999</v>
      </c>
      <c r="C15" s="34">
        <v>11061</v>
      </c>
      <c r="D15" s="35">
        <f t="shared" si="0"/>
        <v>161.81560544286023</v>
      </c>
      <c r="E15" s="35">
        <f>D15*1.18</f>
        <v>190.94241442257507</v>
      </c>
      <c r="F15" s="35">
        <f>E15*1.18</f>
        <v>225.31204901863856</v>
      </c>
      <c r="G15" s="35">
        <f>F15*1.18</f>
        <v>265.8682178419935</v>
      </c>
      <c r="H15" s="35">
        <f>G15*1.18</f>
        <v>313.7244970535523</v>
      </c>
      <c r="I15" s="36">
        <f t="shared" si="1"/>
        <v>13051.98</v>
      </c>
      <c r="J15" s="36">
        <f t="shared" si="2"/>
        <v>15401.336399999998</v>
      </c>
      <c r="K15" s="36">
        <f t="shared" si="3"/>
        <v>18173.576952</v>
      </c>
      <c r="L15" s="37">
        <f t="shared" si="4"/>
        <v>21444.820803359995</v>
      </c>
      <c r="M15" s="18"/>
      <c r="N15" s="21"/>
    </row>
    <row r="16" spans="1:14" ht="13.5" thickBot="1">
      <c r="A16" s="3">
        <v>12</v>
      </c>
      <c r="B16" s="33">
        <v>10.37673998</v>
      </c>
      <c r="C16" s="34">
        <v>5852</v>
      </c>
      <c r="D16" s="35">
        <f t="shared" si="0"/>
        <v>563.9536127222107</v>
      </c>
      <c r="E16" s="35">
        <f>D16*1.06</f>
        <v>597.7908294855433</v>
      </c>
      <c r="F16" s="35">
        <f>E16*1.06</f>
        <v>633.6582792546759</v>
      </c>
      <c r="G16" s="35">
        <f>F16*1.06</f>
        <v>671.6777760099565</v>
      </c>
      <c r="H16" s="35">
        <f>G16*1.06</f>
        <v>711.9784425705539</v>
      </c>
      <c r="I16" s="36">
        <f t="shared" si="1"/>
        <v>6203.12</v>
      </c>
      <c r="J16" s="36">
        <f t="shared" si="2"/>
        <v>6575.3072</v>
      </c>
      <c r="K16" s="36">
        <f t="shared" si="3"/>
        <v>6969.825632</v>
      </c>
      <c r="L16" s="37">
        <f t="shared" si="4"/>
        <v>7388.0151699200005</v>
      </c>
      <c r="M16" s="19"/>
      <c r="N16" s="22"/>
    </row>
    <row r="17" spans="1:12" ht="12.75">
      <c r="A17" s="3">
        <v>13</v>
      </c>
      <c r="B17" s="33">
        <v>25.33</v>
      </c>
      <c r="C17" s="34">
        <v>5002</v>
      </c>
      <c r="D17" s="35">
        <f t="shared" si="0"/>
        <v>197.47335175681013</v>
      </c>
      <c r="E17" s="35">
        <f>D17*1.15</f>
        <v>227.09435452033162</v>
      </c>
      <c r="F17" s="35">
        <f>E17*1.15</f>
        <v>261.15850769838136</v>
      </c>
      <c r="G17" s="35">
        <f>F17*1.15</f>
        <v>300.33228385313856</v>
      </c>
      <c r="H17" s="35">
        <f>G17*1.15</f>
        <v>345.3821264311093</v>
      </c>
      <c r="I17" s="36">
        <f t="shared" si="1"/>
        <v>5752.299999999999</v>
      </c>
      <c r="J17" s="36">
        <f t="shared" si="2"/>
        <v>6615.1449999999995</v>
      </c>
      <c r="K17" s="36">
        <f t="shared" si="3"/>
        <v>7607.416749999999</v>
      </c>
      <c r="L17" s="36">
        <f t="shared" si="4"/>
        <v>8748.529262499998</v>
      </c>
    </row>
    <row r="18" spans="1:12" ht="12.75">
      <c r="A18" s="3">
        <v>14</v>
      </c>
      <c r="B18" s="33">
        <v>10.050928149999999</v>
      </c>
      <c r="C18" s="34">
        <v>7253</v>
      </c>
      <c r="D18" s="35">
        <f t="shared" si="0"/>
        <v>721.6248978956238</v>
      </c>
      <c r="E18" s="35">
        <f>D18*1.02</f>
        <v>736.0573958535363</v>
      </c>
      <c r="F18" s="35">
        <f>E18*1.02</f>
        <v>750.778543770607</v>
      </c>
      <c r="G18" s="35">
        <f>F18*1.02</f>
        <v>765.7941146460192</v>
      </c>
      <c r="H18" s="35">
        <f>G18*1.02</f>
        <v>781.1099969389396</v>
      </c>
      <c r="I18" s="36">
        <f t="shared" si="1"/>
        <v>7398.06</v>
      </c>
      <c r="J18" s="36">
        <f t="shared" si="2"/>
        <v>7546.0212</v>
      </c>
      <c r="K18" s="36">
        <f t="shared" si="3"/>
        <v>7696.941624000001</v>
      </c>
      <c r="L18" s="36">
        <f t="shared" si="4"/>
        <v>7850.880456480001</v>
      </c>
    </row>
    <row r="19" spans="1:12" ht="12.75">
      <c r="A19" s="3">
        <v>15</v>
      </c>
      <c r="B19" s="33">
        <v>66.11828847</v>
      </c>
      <c r="C19" s="34">
        <v>15563</v>
      </c>
      <c r="D19" s="35">
        <f t="shared" si="0"/>
        <v>235.38116851075836</v>
      </c>
      <c r="E19" s="35">
        <f>D19*1.15</f>
        <v>270.6883437873721</v>
      </c>
      <c r="F19" s="35">
        <f>E19*1.15</f>
        <v>311.2915953554779</v>
      </c>
      <c r="G19" s="35">
        <f>F19*1.15</f>
        <v>357.98533465879956</v>
      </c>
      <c r="H19" s="35">
        <f>G19*1.15</f>
        <v>411.68313485761945</v>
      </c>
      <c r="I19" s="36">
        <f t="shared" si="1"/>
        <v>17897.45</v>
      </c>
      <c r="J19" s="36">
        <f t="shared" si="2"/>
        <v>20582.0675</v>
      </c>
      <c r="K19" s="36">
        <f t="shared" si="3"/>
        <v>23669.377624999997</v>
      </c>
      <c r="L19" s="36">
        <f t="shared" si="4"/>
        <v>27219.784268749994</v>
      </c>
    </row>
    <row r="20" spans="1:12" ht="12.75">
      <c r="A20" s="3">
        <v>16</v>
      </c>
      <c r="B20" s="33">
        <v>6.08288718</v>
      </c>
      <c r="C20" s="34">
        <v>5140</v>
      </c>
      <c r="D20" s="35">
        <f t="shared" si="0"/>
        <v>844.9934789025629</v>
      </c>
      <c r="E20" s="35">
        <v>800</v>
      </c>
      <c r="F20" s="35">
        <v>801</v>
      </c>
      <c r="G20" s="35">
        <v>802</v>
      </c>
      <c r="H20" s="35">
        <v>803</v>
      </c>
      <c r="I20" s="36">
        <f t="shared" si="1"/>
        <v>4866.309744</v>
      </c>
      <c r="J20" s="36">
        <f t="shared" si="2"/>
        <v>4872.3926311800005</v>
      </c>
      <c r="K20" s="36">
        <f t="shared" si="3"/>
        <v>4878.47551836</v>
      </c>
      <c r="L20" s="36">
        <f t="shared" si="4"/>
        <v>4884.55840554</v>
      </c>
    </row>
    <row r="21" spans="1:12" ht="12.75">
      <c r="A21" s="3">
        <v>17</v>
      </c>
      <c r="B21" s="33">
        <v>8.839044009999999</v>
      </c>
      <c r="C21" s="34">
        <v>3438</v>
      </c>
      <c r="D21" s="35">
        <f t="shared" si="0"/>
        <v>388.9560902865106</v>
      </c>
      <c r="E21" s="35">
        <f>D21*1.12</f>
        <v>435.6308211208919</v>
      </c>
      <c r="F21" s="35">
        <f>E21*1.12</f>
        <v>487.90651965539894</v>
      </c>
      <c r="G21" s="35">
        <f>F21*1.12</f>
        <v>546.4553020140469</v>
      </c>
      <c r="H21" s="35">
        <f>G21*1.12</f>
        <v>612.0299382557325</v>
      </c>
      <c r="I21" s="36">
        <f t="shared" si="1"/>
        <v>3850.5600000000004</v>
      </c>
      <c r="J21" s="36">
        <f t="shared" si="2"/>
        <v>4312.627200000001</v>
      </c>
      <c r="K21" s="36">
        <f t="shared" si="3"/>
        <v>4830.142464000001</v>
      </c>
      <c r="L21" s="36">
        <f t="shared" si="4"/>
        <v>5409.759559680002</v>
      </c>
    </row>
    <row r="22" spans="1:12" ht="12.75">
      <c r="A22" s="3">
        <v>18</v>
      </c>
      <c r="B22" s="33">
        <v>16.33586081</v>
      </c>
      <c r="C22" s="34">
        <v>4745</v>
      </c>
      <c r="D22" s="35">
        <f t="shared" si="0"/>
        <v>290.46525648010834</v>
      </c>
      <c r="E22" s="35">
        <f aca="true" t="shared" si="5" ref="E22:H23">D22*1.15</f>
        <v>334.03504495212457</v>
      </c>
      <c r="F22" s="35">
        <f t="shared" si="5"/>
        <v>384.1403016949432</v>
      </c>
      <c r="G22" s="35">
        <f t="shared" si="5"/>
        <v>441.76134694918466</v>
      </c>
      <c r="H22" s="35">
        <f t="shared" si="5"/>
        <v>508.0255489915623</v>
      </c>
      <c r="I22" s="36">
        <f t="shared" si="1"/>
        <v>5456.75</v>
      </c>
      <c r="J22" s="36">
        <f t="shared" si="2"/>
        <v>6275.2625</v>
      </c>
      <c r="K22" s="36">
        <f t="shared" si="3"/>
        <v>7216.551874999998</v>
      </c>
      <c r="L22" s="36">
        <f t="shared" si="4"/>
        <v>8299.034656249998</v>
      </c>
    </row>
    <row r="23" spans="1:12" ht="12.75">
      <c r="A23" s="3">
        <v>19</v>
      </c>
      <c r="B23" s="33">
        <v>19.720956349999998</v>
      </c>
      <c r="C23" s="34">
        <v>5671</v>
      </c>
      <c r="D23" s="35">
        <f t="shared" si="0"/>
        <v>287.5621191667006</v>
      </c>
      <c r="E23" s="35">
        <f t="shared" si="5"/>
        <v>330.6964370417057</v>
      </c>
      <c r="F23" s="35">
        <f t="shared" si="5"/>
        <v>380.3009025979615</v>
      </c>
      <c r="G23" s="35">
        <f t="shared" si="5"/>
        <v>437.3460379876557</v>
      </c>
      <c r="H23" s="35">
        <f t="shared" si="5"/>
        <v>502.947943685804</v>
      </c>
      <c r="I23" s="36">
        <f t="shared" si="1"/>
        <v>6521.650000000001</v>
      </c>
      <c r="J23" s="36">
        <f t="shared" si="2"/>
        <v>7499.8975</v>
      </c>
      <c r="K23" s="36">
        <f t="shared" si="3"/>
        <v>8624.882124999998</v>
      </c>
      <c r="L23" s="36">
        <f t="shared" si="4"/>
        <v>9918.614443749997</v>
      </c>
    </row>
    <row r="24" spans="1:12" ht="12.75">
      <c r="A24" s="3">
        <v>20</v>
      </c>
      <c r="B24" s="33">
        <v>9.17637463</v>
      </c>
      <c r="C24" s="34">
        <v>8713</v>
      </c>
      <c r="D24" s="35">
        <f t="shared" si="0"/>
        <v>949.5035186897115</v>
      </c>
      <c r="E24" s="35">
        <v>800</v>
      </c>
      <c r="F24" s="35">
        <v>800</v>
      </c>
      <c r="G24" s="35">
        <v>800</v>
      </c>
      <c r="H24" s="35">
        <v>800</v>
      </c>
      <c r="I24" s="36">
        <f t="shared" si="1"/>
        <v>7341.099704</v>
      </c>
      <c r="J24" s="36">
        <f t="shared" si="2"/>
        <v>7341.099704</v>
      </c>
      <c r="K24" s="36">
        <f t="shared" si="3"/>
        <v>7341.099704</v>
      </c>
      <c r="L24" s="36">
        <f t="shared" si="4"/>
        <v>7341.099704</v>
      </c>
    </row>
    <row r="25" spans="1:12" ht="12.75">
      <c r="A25" s="3">
        <v>21</v>
      </c>
      <c r="B25" s="33">
        <v>4.1267982199999995</v>
      </c>
      <c r="C25" s="34">
        <v>4798</v>
      </c>
      <c r="D25" s="35">
        <f t="shared" si="0"/>
        <v>1162.6446809895156</v>
      </c>
      <c r="E25" s="35">
        <v>800</v>
      </c>
      <c r="F25" s="35">
        <v>800</v>
      </c>
      <c r="G25" s="35">
        <v>800</v>
      </c>
      <c r="H25" s="35">
        <v>800</v>
      </c>
      <c r="I25" s="36">
        <f t="shared" si="1"/>
        <v>3301.4385759999996</v>
      </c>
      <c r="J25" s="36">
        <f t="shared" si="2"/>
        <v>3301.4385759999996</v>
      </c>
      <c r="K25" s="36">
        <f t="shared" si="3"/>
        <v>3301.4385759999996</v>
      </c>
      <c r="L25" s="36">
        <f t="shared" si="4"/>
        <v>3301.4385759999996</v>
      </c>
    </row>
    <row r="26" spans="1:12" ht="12.75">
      <c r="A26" s="3">
        <v>22</v>
      </c>
      <c r="B26" s="33">
        <v>28.95</v>
      </c>
      <c r="C26" s="34">
        <v>4396</v>
      </c>
      <c r="D26" s="35">
        <f t="shared" si="0"/>
        <v>151.84801381692574</v>
      </c>
      <c r="E26" s="35">
        <f aca="true" t="shared" si="6" ref="E26:H28">D26*1.18</f>
        <v>179.18065630397237</v>
      </c>
      <c r="F26" s="35">
        <f t="shared" si="6"/>
        <v>211.4331744386874</v>
      </c>
      <c r="G26" s="35">
        <f t="shared" si="6"/>
        <v>249.49114583765112</v>
      </c>
      <c r="H26" s="35">
        <f t="shared" si="6"/>
        <v>294.3995520884283</v>
      </c>
      <c r="I26" s="36">
        <f t="shared" si="1"/>
        <v>5187.28</v>
      </c>
      <c r="J26" s="36">
        <f t="shared" si="2"/>
        <v>6120.9904</v>
      </c>
      <c r="K26" s="36">
        <f t="shared" si="3"/>
        <v>7222.768671999999</v>
      </c>
      <c r="L26" s="36">
        <f t="shared" si="4"/>
        <v>8522.867032959999</v>
      </c>
    </row>
    <row r="27" spans="1:12" ht="12.75">
      <c r="A27" s="3">
        <v>23</v>
      </c>
      <c r="B27" s="33">
        <v>48.33486166</v>
      </c>
      <c r="C27" s="34">
        <v>6893</v>
      </c>
      <c r="D27" s="35">
        <f t="shared" si="0"/>
        <v>142.60928371921608</v>
      </c>
      <c r="E27" s="35">
        <f t="shared" si="6"/>
        <v>168.27895478867495</v>
      </c>
      <c r="F27" s="35">
        <f t="shared" si="6"/>
        <v>198.56916665063642</v>
      </c>
      <c r="G27" s="35">
        <f t="shared" si="6"/>
        <v>234.31161664775095</v>
      </c>
      <c r="H27" s="35">
        <f t="shared" si="6"/>
        <v>276.48770764434613</v>
      </c>
      <c r="I27" s="36">
        <f t="shared" si="1"/>
        <v>8133.739999999999</v>
      </c>
      <c r="J27" s="36">
        <f t="shared" si="2"/>
        <v>9597.813199999997</v>
      </c>
      <c r="K27" s="36">
        <f t="shared" si="3"/>
        <v>11325.419575999995</v>
      </c>
      <c r="L27" s="36">
        <f t="shared" si="4"/>
        <v>13363.995099679994</v>
      </c>
    </row>
    <row r="28" spans="1:12" ht="12.75">
      <c r="A28" s="3">
        <v>24</v>
      </c>
      <c r="B28" s="33">
        <v>33.46146961</v>
      </c>
      <c r="C28" s="34">
        <v>5527</v>
      </c>
      <c r="D28" s="35">
        <f t="shared" si="0"/>
        <v>165.17505251318218</v>
      </c>
      <c r="E28" s="35">
        <f t="shared" si="6"/>
        <v>194.90656196555497</v>
      </c>
      <c r="F28" s="35">
        <f t="shared" si="6"/>
        <v>229.98974311935484</v>
      </c>
      <c r="G28" s="35">
        <f t="shared" si="6"/>
        <v>271.3878968808387</v>
      </c>
      <c r="H28" s="35">
        <f t="shared" si="6"/>
        <v>320.23771831938967</v>
      </c>
      <c r="I28" s="36">
        <f t="shared" si="1"/>
        <v>6521.86</v>
      </c>
      <c r="J28" s="36">
        <f t="shared" si="2"/>
        <v>7695.794799999999</v>
      </c>
      <c r="K28" s="36">
        <f t="shared" si="3"/>
        <v>9081.037863999998</v>
      </c>
      <c r="L28" s="36">
        <f t="shared" si="4"/>
        <v>10715.624679519999</v>
      </c>
    </row>
    <row r="29" spans="1:12" ht="12.75">
      <c r="A29" s="3">
        <v>25</v>
      </c>
      <c r="B29" s="33">
        <v>33.30951918</v>
      </c>
      <c r="C29" s="34">
        <v>7638</v>
      </c>
      <c r="D29" s="35">
        <f t="shared" si="0"/>
        <v>229.3038202900892</v>
      </c>
      <c r="E29" s="35">
        <f>D29*1.15</f>
        <v>263.69939333360253</v>
      </c>
      <c r="F29" s="35">
        <f>E29*1.15</f>
        <v>303.2543023336429</v>
      </c>
      <c r="G29" s="35">
        <f>F29*1.15</f>
        <v>348.7424476836893</v>
      </c>
      <c r="H29" s="35">
        <f>G29*1.15</f>
        <v>401.0538148362427</v>
      </c>
      <c r="I29" s="36">
        <f t="shared" si="1"/>
        <v>8783.699999999999</v>
      </c>
      <c r="J29" s="36">
        <f t="shared" si="2"/>
        <v>10101.254999999997</v>
      </c>
      <c r="K29" s="36">
        <f t="shared" si="3"/>
        <v>11616.443249999997</v>
      </c>
      <c r="L29" s="36">
        <f t="shared" si="4"/>
        <v>13358.909737499995</v>
      </c>
    </row>
    <row r="30" spans="1:12" ht="12.75">
      <c r="A30" s="3">
        <v>26</v>
      </c>
      <c r="B30" s="33">
        <v>7.91524071</v>
      </c>
      <c r="C30" s="34">
        <v>5780</v>
      </c>
      <c r="D30" s="35">
        <f t="shared" si="0"/>
        <v>730.2367940241706</v>
      </c>
      <c r="E30" s="35">
        <f>D30*1.02</f>
        <v>744.8415299046541</v>
      </c>
      <c r="F30" s="35">
        <f>E30*1.02</f>
        <v>759.7383605027471</v>
      </c>
      <c r="G30" s="35">
        <f>F30*1.02</f>
        <v>774.933127712802</v>
      </c>
      <c r="H30" s="35">
        <f>G30*1.02</f>
        <v>790.4317902670581</v>
      </c>
      <c r="I30" s="36">
        <f t="shared" si="1"/>
        <v>5895.6</v>
      </c>
      <c r="J30" s="36">
        <f t="shared" si="2"/>
        <v>6013.512</v>
      </c>
      <c r="K30" s="36">
        <f t="shared" si="3"/>
        <v>6133.78224</v>
      </c>
      <c r="L30" s="36">
        <f t="shared" si="4"/>
        <v>6256.4578848</v>
      </c>
    </row>
    <row r="31" spans="1:12" ht="12.75">
      <c r="A31" s="3">
        <v>27</v>
      </c>
      <c r="B31" s="33">
        <v>14.392873819999998</v>
      </c>
      <c r="C31" s="34">
        <v>5554</v>
      </c>
      <c r="D31" s="35">
        <f t="shared" si="0"/>
        <v>385.8854089502468</v>
      </c>
      <c r="E31" s="35">
        <f>D31*1.12</f>
        <v>432.1916580242765</v>
      </c>
      <c r="F31" s="35">
        <f>E31*1.12</f>
        <v>484.0546569871897</v>
      </c>
      <c r="G31" s="35">
        <f>F31*1.12</f>
        <v>542.1412158256525</v>
      </c>
      <c r="H31" s="35">
        <f>G31*1.12</f>
        <v>607.1981617247308</v>
      </c>
      <c r="I31" s="36">
        <f t="shared" si="1"/>
        <v>6220.480000000001</v>
      </c>
      <c r="J31" s="36">
        <f t="shared" si="2"/>
        <v>6966.937600000001</v>
      </c>
      <c r="K31" s="36">
        <f t="shared" si="3"/>
        <v>7802.970112000002</v>
      </c>
      <c r="L31" s="36">
        <f t="shared" si="4"/>
        <v>8739.326525440003</v>
      </c>
    </row>
    <row r="32" spans="1:12" ht="12.75">
      <c r="A32" s="3" t="s">
        <v>18</v>
      </c>
      <c r="B32" s="38">
        <f>SUM(B5:B31)</f>
        <v>1403.5970476299997</v>
      </c>
      <c r="C32" s="39">
        <v>211983</v>
      </c>
      <c r="D32" s="40">
        <f>C32/B32</f>
        <v>151.0283883525812</v>
      </c>
      <c r="E32" s="41">
        <f>I32/B32</f>
        <v>169.3188357907176</v>
      </c>
      <c r="F32" s="41">
        <f>J32/B32</f>
        <v>193.28237678275207</v>
      </c>
      <c r="G32" s="41">
        <f>K32/B32</f>
        <v>221.27255039740643</v>
      </c>
      <c r="H32" s="42">
        <f>L32/B32</f>
        <v>253.9919536460631</v>
      </c>
      <c r="I32" s="43">
        <f>SUM(I5:I31)</f>
        <v>237655.41802399996</v>
      </c>
      <c r="J32" s="43">
        <f>SUM(J5:J31)</f>
        <v>271290.57341118</v>
      </c>
      <c r="K32" s="43">
        <f>SUM(K5:K31)</f>
        <v>310577.49845936</v>
      </c>
      <c r="L32" s="43">
        <f>SUM(L5:L31)</f>
        <v>356502.3562593899</v>
      </c>
    </row>
    <row r="33" spans="1:12" ht="15.75" customHeight="1" thickBot="1">
      <c r="A33" s="6" t="s">
        <v>19</v>
      </c>
      <c r="B33" s="44">
        <f>B34-B32</f>
        <v>3229.40295237</v>
      </c>
      <c r="C33" s="44"/>
      <c r="D33" s="44"/>
      <c r="E33" s="45">
        <f>I33/B33</f>
        <v>12.538720801714533</v>
      </c>
      <c r="F33" s="45">
        <f>J33/B33</f>
        <v>29.007041849662432</v>
      </c>
      <c r="G33" s="45">
        <f>K33/B33</f>
        <v>52.11598057688191</v>
      </c>
      <c r="H33" s="46">
        <f>L33/B33</f>
        <v>84.17953651188205</v>
      </c>
      <c r="I33" s="47">
        <f>I34-I32</f>
        <v>40492.581976000045</v>
      </c>
      <c r="J33" s="47">
        <f>J34-J32</f>
        <v>93675.42658882</v>
      </c>
      <c r="K33" s="47">
        <f>K34-K32</f>
        <v>168303.50154064002</v>
      </c>
      <c r="L33" s="47">
        <f>L34-L32</f>
        <v>271849.6437406101</v>
      </c>
    </row>
    <row r="34" spans="1:12" s="1" customFormat="1" ht="15" customHeight="1" thickBot="1">
      <c r="A34" s="8" t="s">
        <v>20</v>
      </c>
      <c r="B34" s="39">
        <v>4633</v>
      </c>
      <c r="C34" s="48"/>
      <c r="D34" s="48"/>
      <c r="E34" s="48"/>
      <c r="F34" s="48"/>
      <c r="G34" s="49"/>
      <c r="H34" s="50">
        <f>L34/B34</f>
        <v>135.62529678394128</v>
      </c>
      <c r="I34" s="51">
        <v>278148</v>
      </c>
      <c r="J34" s="52">
        <v>364966</v>
      </c>
      <c r="K34" s="52">
        <v>478881</v>
      </c>
      <c r="L34" s="52">
        <v>628352</v>
      </c>
    </row>
    <row r="35" spans="9:12" ht="12.75">
      <c r="I35" s="7"/>
      <c r="J35" s="7"/>
      <c r="K35" s="7"/>
      <c r="L35" s="7"/>
    </row>
    <row r="36" spans="2:13" ht="12.75">
      <c r="B36" s="9"/>
      <c r="C36" s="9"/>
      <c r="M36" s="7"/>
    </row>
    <row r="37" spans="2:3" ht="12.75">
      <c r="B37" s="4"/>
      <c r="C37" s="5"/>
    </row>
    <row r="38" spans="2:3" ht="12.75">
      <c r="B38" s="4"/>
      <c r="C38" s="5"/>
    </row>
    <row r="39" spans="2:3" ht="12.75">
      <c r="B39" s="4"/>
      <c r="C39" s="5"/>
    </row>
    <row r="40" spans="2:3" ht="12.75">
      <c r="B40" s="4"/>
      <c r="C40" s="5"/>
    </row>
    <row r="41" spans="2:3" ht="12.75">
      <c r="B41" s="4"/>
      <c r="C41" s="5"/>
    </row>
    <row r="42" spans="2:3" ht="12.75">
      <c r="B42" s="4"/>
      <c r="C42" s="5"/>
    </row>
    <row r="43" spans="2:3" ht="12.75">
      <c r="B43" s="4"/>
      <c r="C43" s="5"/>
    </row>
    <row r="44" spans="2:3" ht="12.75">
      <c r="B44" s="4"/>
      <c r="C44" s="5"/>
    </row>
  </sheetData>
  <sheetProtection/>
  <mergeCells count="13">
    <mergeCell ref="D3:D4"/>
    <mergeCell ref="E3:H3"/>
    <mergeCell ref="I3:L3"/>
    <mergeCell ref="A2:L2"/>
    <mergeCell ref="M3:M4"/>
    <mergeCell ref="M2:N2"/>
    <mergeCell ref="N3:N4"/>
    <mergeCell ref="M14:M16"/>
    <mergeCell ref="N14:N16"/>
    <mergeCell ref="A1:L1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</dc:creator>
  <cp:keywords/>
  <dc:description/>
  <cp:lastModifiedBy>IBM</cp:lastModifiedBy>
  <dcterms:created xsi:type="dcterms:W3CDTF">2009-08-25T02:53:10Z</dcterms:created>
  <dcterms:modified xsi:type="dcterms:W3CDTF">2010-08-29T13:25:33Z</dcterms:modified>
  <cp:category/>
  <cp:version/>
  <cp:contentType/>
  <cp:contentStatus/>
</cp:coreProperties>
</file>